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lph/Documents/PPL/"/>
    </mc:Choice>
  </mc:AlternateContent>
  <xr:revisionPtr revIDLastSave="0" documentId="13_ncr:1_{F407EE9A-CBC3-DF40-AE80-E05FC72E0F5B}" xr6:coauthVersionLast="47" xr6:coauthVersionMax="47" xr10:uidLastSave="{00000000-0000-0000-0000-000000000000}"/>
  <bookViews>
    <workbookView xWindow="12540" yWindow="3280" windowWidth="35360" windowHeight="21860" xr2:uid="{81461DBF-EB29-6544-81D0-EAAC23717839}"/>
  </bookViews>
  <sheets>
    <sheet name="Avec formules" sheetId="2" r:id="rId1"/>
    <sheet name="Feuil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2" l="1"/>
  <c r="E12" i="2" s="1"/>
  <c r="D12" i="2" s="1"/>
  <c r="E7" i="2"/>
  <c r="E8" i="2"/>
  <c r="E9" i="2"/>
  <c r="E10" i="2"/>
  <c r="E5" i="2"/>
  <c r="C12" i="2"/>
  <c r="E4" i="2"/>
</calcChain>
</file>

<file path=xl/sharedStrings.xml><?xml version="1.0" encoding="utf-8"?>
<sst xmlns="http://schemas.openxmlformats.org/spreadsheetml/2006/main" count="59" uniqueCount="54">
  <si>
    <t>DATE :</t>
  </si>
  <si>
    <r>
      <t xml:space="preserve">MASSE MAXI : </t>
    </r>
    <r>
      <rPr>
        <b/>
        <sz val="12"/>
        <color rgb="FFC00000"/>
        <rFont val="Calibri (Corps)"/>
      </rPr>
      <t>1163kg</t>
    </r>
    <r>
      <rPr>
        <sz val="12"/>
        <color theme="1"/>
        <rFont val="Calibri"/>
        <family val="2"/>
        <scheme val="minor"/>
      </rPr>
      <t xml:space="preserve"> // Limites centrage </t>
    </r>
    <r>
      <rPr>
        <b/>
        <sz val="12"/>
        <color rgb="FFC00000"/>
        <rFont val="Calibri (Corps)"/>
      </rPr>
      <t>Av : 0,889 Ar : 1,201</t>
    </r>
  </si>
  <si>
    <r>
      <t xml:space="preserve">FICHE DE VOL </t>
    </r>
    <r>
      <rPr>
        <b/>
        <sz val="12"/>
        <color theme="1"/>
        <rFont val="Calibri"/>
        <family val="2"/>
        <scheme val="minor"/>
      </rPr>
      <t>F-OCJM</t>
    </r>
    <r>
      <rPr>
        <sz val="12"/>
        <color theme="1"/>
        <rFont val="Calibri"/>
        <family val="2"/>
        <scheme val="minor"/>
      </rPr>
      <t xml:space="preserve"> C172S</t>
    </r>
  </si>
  <si>
    <t>Carburant</t>
  </si>
  <si>
    <t>Masse (kg)</t>
  </si>
  <si>
    <t>Bras de levier (m)</t>
  </si>
  <si>
    <t>Moment 
(m x kg)</t>
  </si>
  <si>
    <t>Avion Vide</t>
  </si>
  <si>
    <t>PILOTE</t>
  </si>
  <si>
    <t>PAX AVANT</t>
  </si>
  <si>
    <t>PAX ARRIERE</t>
  </si>
  <si>
    <t>MAX 54,43kg</t>
  </si>
  <si>
    <t>MAX 22,68kg</t>
  </si>
  <si>
    <t>US Gal</t>
  </si>
  <si>
    <t>TOTAL</t>
  </si>
  <si>
    <t>Masse Totale</t>
  </si>
  <si>
    <t>Bras de levier</t>
  </si>
  <si>
    <r>
      <t>Bagages 1</t>
    </r>
    <r>
      <rPr>
        <sz val="12"/>
        <color rgb="FFC00000"/>
        <rFont val="Calibri (Corps)"/>
      </rPr>
      <t>*</t>
    </r>
  </si>
  <si>
    <r>
      <t>Bagages 2</t>
    </r>
    <r>
      <rPr>
        <sz val="12"/>
        <color rgb="FFC00000"/>
        <rFont val="Calibri (Corps)"/>
      </rPr>
      <t>*</t>
    </r>
  </si>
  <si>
    <t>*Masse max commune des 2 zones de bagages : 54,43kg (120Lb)</t>
  </si>
  <si>
    <t>TERRAIN : SOCA</t>
  </si>
  <si>
    <t>INFO</t>
  </si>
  <si>
    <t>QFU</t>
  </si>
  <si>
    <t>NT</t>
  </si>
  <si>
    <t>VENT</t>
  </si>
  <si>
    <t>CONDITIONS</t>
  </si>
  <si>
    <t>PISTE : 08/26 (083°/263°)</t>
  </si>
  <si>
    <t>ALTITUDE : 25 ft</t>
  </si>
  <si>
    <t>TEMPERATURES</t>
  </si>
  <si>
    <t>QNH / QFE</t>
  </si>
  <si>
    <t>MOYENS RADIO</t>
  </si>
  <si>
    <t>MOYENS RADIONAV</t>
  </si>
  <si>
    <t>/</t>
  </si>
  <si>
    <t>HORAM. DEP</t>
  </si>
  <si>
    <t>BLOC DEPART</t>
  </si>
  <si>
    <t>DECOLLAGE</t>
  </si>
  <si>
    <t>BLOC ARRIVE</t>
  </si>
  <si>
    <t>HORAM. ARR</t>
  </si>
  <si>
    <t>H</t>
  </si>
  <si>
    <t>NOTES :</t>
  </si>
  <si>
    <t>ATIS</t>
  </si>
  <si>
    <t>TWR</t>
  </si>
  <si>
    <t>APP</t>
  </si>
  <si>
    <t>CYR</t>
  </si>
  <si>
    <t>CA</t>
  </si>
  <si>
    <t>FX</t>
  </si>
  <si>
    <t xml:space="preserve">          °/           °</t>
  </si>
  <si>
    <t>NUAGES</t>
  </si>
  <si>
    <t>53 USGal Utilisables // 1USGal = 3,78541 L // 1 L = 0,72kg // Conso 10USGal/H</t>
  </si>
  <si>
    <t>Autonomie</t>
  </si>
  <si>
    <t>VISIBILITE</t>
  </si>
  <si>
    <t>-.-. / -.- - / .-.</t>
  </si>
  <si>
    <t>-.-. / .-</t>
  </si>
  <si>
    <t>. . - . / - . . - / -. -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</si>
</sst>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 (Corps)"/>
    </font>
    <font>
      <b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rgb="FFC00000"/>
      <name val="Calibri (Corps)"/>
    </font>
    <font>
      <sz val="9"/>
      <color rgb="FFC00000"/>
      <name val="Calibri (Corps)"/>
    </font>
    <font>
      <sz val="9"/>
      <color theme="1"/>
      <name val="Calibri"/>
      <family val="2"/>
      <scheme val="minor"/>
    </font>
    <font>
      <b/>
      <u/>
      <sz val="12"/>
      <color theme="1"/>
      <name val="Calibri (Corps)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0" fontId="0" fillId="2" borderId="9" xfId="0" applyFill="1" applyBorder="1"/>
    <xf numFmtId="0" fontId="0" fillId="2" borderId="12" xfId="0" applyFill="1" applyBorder="1"/>
    <xf numFmtId="0" fontId="1" fillId="2" borderId="8" xfId="0" applyFont="1" applyFill="1" applyBorder="1"/>
    <xf numFmtId="0" fontId="1" fillId="2" borderId="11" xfId="0" applyFont="1" applyFill="1" applyBorder="1"/>
    <xf numFmtId="0" fontId="0" fillId="2" borderId="16" xfId="0" applyFill="1" applyBorder="1"/>
    <xf numFmtId="0" fontId="1" fillId="2" borderId="15" xfId="0" applyFont="1" applyFill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Feuil1!$A$2:$A$6</c:f>
              <c:numCache>
                <c:formatCode>General</c:formatCode>
                <c:ptCount val="5"/>
                <c:pt idx="0">
                  <c:v>0.88900000000000001</c:v>
                </c:pt>
                <c:pt idx="1">
                  <c:v>0.88900000000000001</c:v>
                </c:pt>
                <c:pt idx="2">
                  <c:v>0.89800000000000002</c:v>
                </c:pt>
                <c:pt idx="3">
                  <c:v>1.2010000000000001</c:v>
                </c:pt>
                <c:pt idx="4">
                  <c:v>1.2010000000000001</c:v>
                </c:pt>
              </c:numCache>
            </c:numRef>
          </c:xVal>
          <c:yVal>
            <c:numRef>
              <c:f>Feuil1!$B$2:$B$6</c:f>
              <c:numCache>
                <c:formatCode>General</c:formatCode>
                <c:ptCount val="5"/>
                <c:pt idx="0">
                  <c:v>0</c:v>
                </c:pt>
                <c:pt idx="1">
                  <c:v>907</c:v>
                </c:pt>
                <c:pt idx="2">
                  <c:v>1163</c:v>
                </c:pt>
                <c:pt idx="3">
                  <c:v>1163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B5-DA44-B8C7-C42AF1768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1316047"/>
        <c:axId val="1833226159"/>
      </c:scatterChart>
      <c:valAx>
        <c:axId val="761316047"/>
        <c:scaling>
          <c:orientation val="minMax"/>
          <c:max val="1.22"/>
          <c:min val="0.8500000000000000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bras de levier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.000" sourceLinked="0"/>
        <c:majorTickMark val="in"/>
        <c:minorTickMark val="in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3226159"/>
        <c:crosses val="autoZero"/>
        <c:crossBetween val="midCat"/>
      </c:valAx>
      <c:valAx>
        <c:axId val="1833226159"/>
        <c:scaling>
          <c:orientation val="minMax"/>
          <c:max val="1170"/>
          <c:min val="6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inorGridlines>
        <c:numFmt formatCode="#,##0.000" sourceLinked="0"/>
        <c:majorTickMark val="in"/>
        <c:minorTickMark val="in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1316047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46182</xdr:colOff>
      <xdr:row>15</xdr:row>
      <xdr:rowOff>69274</xdr:rowOff>
    </xdr:from>
    <xdr:to>
      <xdr:col>5</xdr:col>
      <xdr:colOff>365254</xdr:colOff>
      <xdr:row>33</xdr:row>
      <xdr:rowOff>207818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D0F3E45-A1DF-CE6F-5D73-CA0A5BA08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82" y="3313547"/>
          <a:ext cx="4937254" cy="3879271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5</xdr:row>
      <xdr:rowOff>6350</xdr:rowOff>
    </xdr:from>
    <xdr:to>
      <xdr:col>20</xdr:col>
      <xdr:colOff>571500</xdr:colOff>
      <xdr:row>38</xdr:row>
      <xdr:rowOff>139700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B81E0ED0-009B-A3D6-A746-EAE3AFA8B5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27EF0-51B3-A54F-9B4A-4E5AD66D7559}">
  <dimension ref="A1:Z34"/>
  <sheetViews>
    <sheetView tabSelected="1" zoomScale="110" zoomScaleNormal="110" workbookViewId="0">
      <selection activeCell="F5" sqref="F5"/>
    </sheetView>
  </sheetViews>
  <sheetFormatPr baseColWidth="10" defaultRowHeight="16" x14ac:dyDescent="0.2"/>
  <cols>
    <col min="1" max="5" width="12.1640625" customWidth="1"/>
    <col min="6" max="6" width="6.83203125" customWidth="1"/>
    <col min="7" max="12" width="3.33203125" customWidth="1"/>
    <col min="13" max="13" width="3.1640625" customWidth="1"/>
    <col min="14" max="14" width="3.33203125" customWidth="1"/>
    <col min="15" max="17" width="4.6640625" customWidth="1"/>
    <col min="18" max="18" width="1.1640625" customWidth="1"/>
    <col min="19" max="26" width="3" customWidth="1"/>
  </cols>
  <sheetData>
    <row r="1" spans="1:26" x14ac:dyDescent="0.2">
      <c r="A1" s="17" t="s">
        <v>0</v>
      </c>
      <c r="B1" s="18"/>
      <c r="C1" s="19" t="s">
        <v>2</v>
      </c>
      <c r="D1" s="19"/>
      <c r="E1" s="19"/>
      <c r="G1" s="19" t="s">
        <v>20</v>
      </c>
      <c r="H1" s="19"/>
      <c r="I1" s="19"/>
      <c r="J1" s="19"/>
      <c r="K1" s="19"/>
      <c r="L1" s="19"/>
      <c r="M1" s="19" t="s">
        <v>27</v>
      </c>
      <c r="N1" s="19"/>
      <c r="O1" s="19"/>
      <c r="P1" s="19"/>
      <c r="Q1" s="19"/>
      <c r="R1" s="19"/>
      <c r="S1" s="19" t="s">
        <v>26</v>
      </c>
      <c r="T1" s="19"/>
      <c r="U1" s="19"/>
      <c r="V1" s="19"/>
      <c r="W1" s="19"/>
      <c r="X1" s="19"/>
      <c r="Y1" s="19"/>
      <c r="Z1" s="19"/>
    </row>
    <row r="2" spans="1:26" x14ac:dyDescent="0.2">
      <c r="A2" t="s">
        <v>1</v>
      </c>
      <c r="G2" s="20" t="s">
        <v>21</v>
      </c>
      <c r="H2" s="21"/>
      <c r="I2" s="22"/>
      <c r="J2" s="20" t="s">
        <v>22</v>
      </c>
      <c r="K2" s="21"/>
      <c r="L2" s="22"/>
      <c r="M2" s="20" t="s">
        <v>23</v>
      </c>
      <c r="N2" s="21"/>
      <c r="O2" s="22"/>
      <c r="P2" s="20" t="s">
        <v>24</v>
      </c>
      <c r="Q2" s="21"/>
      <c r="R2" s="22"/>
      <c r="S2" s="20" t="s">
        <v>50</v>
      </c>
      <c r="T2" s="21"/>
      <c r="U2" s="22"/>
      <c r="V2" s="20" t="s">
        <v>25</v>
      </c>
      <c r="W2" s="21"/>
      <c r="X2" s="21"/>
      <c r="Y2" s="21"/>
      <c r="Z2" s="22"/>
    </row>
    <row r="3" spans="1:26" s="2" customFormat="1" ht="34" x14ac:dyDescent="0.2">
      <c r="A3" s="3"/>
      <c r="B3" s="3" t="s">
        <v>3</v>
      </c>
      <c r="C3" s="3" t="s">
        <v>4</v>
      </c>
      <c r="D3" s="3" t="s">
        <v>5</v>
      </c>
      <c r="E3" s="3" t="s">
        <v>6</v>
      </c>
      <c r="G3" s="24"/>
      <c r="H3" s="25"/>
      <c r="I3" s="26"/>
      <c r="J3" s="24"/>
      <c r="K3" s="25"/>
      <c r="L3" s="26"/>
      <c r="M3" s="24"/>
      <c r="N3" s="25"/>
      <c r="O3" s="26"/>
      <c r="P3" s="24"/>
      <c r="Q3" s="25"/>
      <c r="R3" s="26"/>
      <c r="S3" s="24"/>
      <c r="T3" s="25"/>
      <c r="U3" s="26"/>
      <c r="V3" s="24"/>
      <c r="W3" s="25"/>
      <c r="X3" s="25"/>
      <c r="Y3" s="25"/>
      <c r="Z3" s="26"/>
    </row>
    <row r="4" spans="1:26" x14ac:dyDescent="0.2">
      <c r="A4" s="1" t="s">
        <v>7</v>
      </c>
      <c r="B4" s="6"/>
      <c r="C4" s="1">
        <v>750</v>
      </c>
      <c r="D4" s="1">
        <v>0.99099999999999999</v>
      </c>
      <c r="E4" s="1">
        <f>C4*D4</f>
        <v>743.25</v>
      </c>
      <c r="G4" s="23" t="s">
        <v>47</v>
      </c>
      <c r="H4" s="23"/>
      <c r="I4" s="23"/>
      <c r="J4" s="19"/>
      <c r="K4" s="19"/>
      <c r="L4" s="19"/>
      <c r="M4" s="19"/>
      <c r="N4" s="19"/>
      <c r="O4" s="19"/>
      <c r="P4" s="19" t="s">
        <v>28</v>
      </c>
      <c r="Q4" s="19"/>
      <c r="R4" s="19"/>
      <c r="S4" s="19"/>
      <c r="T4" s="19"/>
      <c r="U4" s="19" t="s">
        <v>29</v>
      </c>
      <c r="V4" s="19"/>
      <c r="W4" s="19"/>
      <c r="X4" s="19"/>
      <c r="Y4" s="19"/>
      <c r="Z4" s="19"/>
    </row>
    <row r="5" spans="1:26" x14ac:dyDescent="0.2">
      <c r="A5" s="24" t="s">
        <v>8</v>
      </c>
      <c r="B5" s="26"/>
      <c r="C5" s="1"/>
      <c r="D5" s="1">
        <v>0.88900000000000001</v>
      </c>
      <c r="E5" s="1" t="str">
        <f>IF(C5=0," ",+C5*D5)</f>
        <v xml:space="preserve"> </v>
      </c>
      <c r="G5" s="23"/>
      <c r="H5" s="23"/>
      <c r="I5" s="23"/>
      <c r="J5" s="19"/>
      <c r="K5" s="19"/>
      <c r="L5" s="19"/>
      <c r="M5" s="19"/>
      <c r="N5" s="19"/>
      <c r="O5" s="19"/>
      <c r="P5" s="23" t="s">
        <v>46</v>
      </c>
      <c r="Q5" s="23"/>
      <c r="R5" s="23"/>
      <c r="S5" s="23"/>
      <c r="T5" s="23"/>
      <c r="U5" s="23" t="s">
        <v>32</v>
      </c>
      <c r="V5" s="23"/>
      <c r="W5" s="23"/>
      <c r="X5" s="23"/>
      <c r="Y5" s="23"/>
      <c r="Z5" s="23"/>
    </row>
    <row r="6" spans="1:26" x14ac:dyDescent="0.2">
      <c r="A6" s="24" t="s">
        <v>9</v>
      </c>
      <c r="B6" s="26"/>
      <c r="C6" s="1"/>
      <c r="D6" s="1">
        <v>0.88900000000000001</v>
      </c>
      <c r="E6" s="1" t="str">
        <f t="shared" ref="E6:E10" si="0">IF(C6=0," ",+C6*D6)</f>
        <v xml:space="preserve"> </v>
      </c>
      <c r="G6" s="23"/>
      <c r="H6" s="23"/>
      <c r="I6" s="23"/>
      <c r="J6" s="19"/>
      <c r="K6" s="19"/>
      <c r="L6" s="19"/>
      <c r="M6" s="19"/>
      <c r="N6" s="19"/>
      <c r="O6" s="19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x14ac:dyDescent="0.2">
      <c r="A7" s="24" t="s">
        <v>10</v>
      </c>
      <c r="B7" s="26"/>
      <c r="C7" s="1"/>
      <c r="D7" s="1">
        <v>1.8049999999999999</v>
      </c>
      <c r="E7" s="1" t="str">
        <f t="shared" si="0"/>
        <v xml:space="preserve"> </v>
      </c>
    </row>
    <row r="8" spans="1:26" x14ac:dyDescent="0.2">
      <c r="A8" s="1" t="s">
        <v>17</v>
      </c>
      <c r="B8" s="7" t="s">
        <v>11</v>
      </c>
      <c r="C8" s="1"/>
      <c r="D8" s="1">
        <v>2.3079999999999998</v>
      </c>
      <c r="E8" s="1" t="str">
        <f t="shared" si="0"/>
        <v xml:space="preserve"> </v>
      </c>
      <c r="G8" s="19" t="s">
        <v>30</v>
      </c>
      <c r="H8" s="19"/>
      <c r="I8" s="19"/>
      <c r="J8" s="19"/>
      <c r="K8" s="19" t="s">
        <v>31</v>
      </c>
      <c r="L8" s="19"/>
      <c r="M8" s="19"/>
      <c r="N8" s="19"/>
      <c r="O8" s="19"/>
      <c r="P8" s="19"/>
      <c r="Q8" s="19"/>
      <c r="S8" s="19" t="s">
        <v>33</v>
      </c>
      <c r="T8" s="19"/>
      <c r="U8" s="19"/>
      <c r="V8" s="19"/>
      <c r="W8" s="19"/>
      <c r="X8" s="19"/>
      <c r="Y8" s="19"/>
      <c r="Z8" s="19"/>
    </row>
    <row r="9" spans="1:26" x14ac:dyDescent="0.2">
      <c r="A9" s="1" t="s">
        <v>18</v>
      </c>
      <c r="B9" s="7" t="s">
        <v>12</v>
      </c>
      <c r="C9" s="1"/>
      <c r="D9" s="1">
        <v>2.3079999999999998</v>
      </c>
      <c r="E9" s="1" t="str">
        <f t="shared" si="0"/>
        <v xml:space="preserve"> </v>
      </c>
      <c r="G9" s="19" t="s">
        <v>40</v>
      </c>
      <c r="H9" s="19"/>
      <c r="I9" s="28">
        <v>132.19999999999999</v>
      </c>
      <c r="J9" s="28"/>
      <c r="K9" s="19" t="s">
        <v>43</v>
      </c>
      <c r="L9" s="19"/>
      <c r="M9" s="28">
        <v>115.95</v>
      </c>
      <c r="N9" s="28"/>
      <c r="O9" s="29" t="s">
        <v>51</v>
      </c>
      <c r="P9" s="27"/>
      <c r="Q9" s="27"/>
      <c r="S9" s="19" t="s">
        <v>34</v>
      </c>
      <c r="T9" s="19"/>
      <c r="U9" s="19"/>
      <c r="V9" s="19"/>
      <c r="W9" s="19" t="s">
        <v>38</v>
      </c>
      <c r="X9" s="19"/>
      <c r="Y9" s="19"/>
      <c r="Z9" s="19"/>
    </row>
    <row r="10" spans="1:26" x14ac:dyDescent="0.2">
      <c r="A10" s="7" t="s">
        <v>13</v>
      </c>
      <c r="B10" s="1"/>
      <c r="C10" s="1"/>
      <c r="D10" s="1">
        <v>1.1679999999999999</v>
      </c>
      <c r="E10" s="1" t="str">
        <f t="shared" si="0"/>
        <v xml:space="preserve"> </v>
      </c>
      <c r="G10" s="19" t="s">
        <v>41</v>
      </c>
      <c r="H10" s="19"/>
      <c r="I10" s="28">
        <v>118.1</v>
      </c>
      <c r="J10" s="28"/>
      <c r="K10" s="19" t="s">
        <v>44</v>
      </c>
      <c r="L10" s="19"/>
      <c r="M10" s="28">
        <v>110.3</v>
      </c>
      <c r="N10" s="28"/>
      <c r="O10" s="29" t="s">
        <v>52</v>
      </c>
      <c r="P10" s="27"/>
      <c r="Q10" s="27"/>
      <c r="S10" s="19" t="s">
        <v>35</v>
      </c>
      <c r="T10" s="19"/>
      <c r="U10" s="19"/>
      <c r="V10" s="19"/>
      <c r="W10" s="19" t="s">
        <v>38</v>
      </c>
      <c r="X10" s="19"/>
      <c r="Y10" s="19"/>
      <c r="Z10" s="19"/>
    </row>
    <row r="11" spans="1:26" ht="17" thickBot="1" x14ac:dyDescent="0.25">
      <c r="A11" s="33" t="s">
        <v>48</v>
      </c>
      <c r="B11" s="34"/>
      <c r="C11" s="34"/>
      <c r="D11" s="35"/>
      <c r="E11" s="36"/>
      <c r="G11" s="19" t="s">
        <v>21</v>
      </c>
      <c r="H11" s="19"/>
      <c r="I11" s="28">
        <v>126.9</v>
      </c>
      <c r="J11" s="28"/>
      <c r="K11" s="19" t="s">
        <v>45</v>
      </c>
      <c r="L11" s="19"/>
      <c r="M11" s="28">
        <v>357</v>
      </c>
      <c r="N11" s="28"/>
      <c r="O11" s="27" t="s">
        <v>53</v>
      </c>
      <c r="P11" s="27"/>
      <c r="Q11" s="27"/>
      <c r="S11" s="19" t="s">
        <v>36</v>
      </c>
      <c r="T11" s="19"/>
      <c r="U11" s="19"/>
      <c r="V11" s="19"/>
      <c r="W11" s="19" t="s">
        <v>38</v>
      </c>
      <c r="X11" s="19"/>
      <c r="Y11" s="19"/>
      <c r="Z11" s="19"/>
    </row>
    <row r="12" spans="1:26" s="10" customFormat="1" ht="18" thickTop="1" thickBot="1" x14ac:dyDescent="0.25">
      <c r="A12" s="4" t="s">
        <v>14</v>
      </c>
      <c r="B12" s="6"/>
      <c r="C12" s="8">
        <f>+SUM(C4:C10)</f>
        <v>750</v>
      </c>
      <c r="D12" s="5">
        <f>+E12/C12</f>
        <v>0.99099999999999999</v>
      </c>
      <c r="E12" s="9">
        <f>+SUM(E4:E10)</f>
        <v>743.25</v>
      </c>
      <c r="G12" s="19" t="s">
        <v>42</v>
      </c>
      <c r="H12" s="19"/>
      <c r="I12" s="28">
        <v>119.9</v>
      </c>
      <c r="J12" s="28"/>
      <c r="K12" s="19"/>
      <c r="L12" s="19"/>
      <c r="M12" s="19"/>
      <c r="N12" s="19"/>
      <c r="O12" s="27"/>
      <c r="P12" s="27"/>
      <c r="Q12" s="27"/>
      <c r="S12" s="19" t="s">
        <v>37</v>
      </c>
      <c r="T12" s="19"/>
      <c r="U12" s="19"/>
      <c r="V12" s="19"/>
      <c r="W12" s="27"/>
      <c r="X12" s="27"/>
      <c r="Y12" s="27"/>
      <c r="Z12" s="27"/>
    </row>
    <row r="13" spans="1:26" ht="5" customHeight="1" thickTop="1" thickBot="1" x14ac:dyDescent="0.25"/>
    <row r="14" spans="1:26" x14ac:dyDescent="0.2">
      <c r="A14" s="30" t="s">
        <v>19</v>
      </c>
      <c r="B14" s="31"/>
      <c r="C14" s="13" t="s">
        <v>15</v>
      </c>
      <c r="D14" s="11"/>
      <c r="E14" s="16" t="s">
        <v>49</v>
      </c>
      <c r="G14" s="37" t="s">
        <v>39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9"/>
    </row>
    <row r="15" spans="1:26" ht="17" thickBot="1" x14ac:dyDescent="0.25">
      <c r="A15" s="32"/>
      <c r="B15" s="31"/>
      <c r="C15" s="14" t="s">
        <v>16</v>
      </c>
      <c r="D15" s="12"/>
      <c r="E15" s="15"/>
      <c r="G15" s="40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2"/>
    </row>
    <row r="16" spans="1:26" x14ac:dyDescent="0.2">
      <c r="G16" s="40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2"/>
    </row>
    <row r="17" spans="7:26" x14ac:dyDescent="0.2">
      <c r="G17" s="40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2"/>
    </row>
    <row r="18" spans="7:26" x14ac:dyDescent="0.2">
      <c r="G18" s="40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2"/>
    </row>
    <row r="19" spans="7:26" x14ac:dyDescent="0.2">
      <c r="G19" s="40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2"/>
    </row>
    <row r="20" spans="7:26" x14ac:dyDescent="0.2">
      <c r="G20" s="40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2"/>
    </row>
    <row r="21" spans="7:26" x14ac:dyDescent="0.2">
      <c r="G21" s="40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2"/>
    </row>
    <row r="22" spans="7:26" x14ac:dyDescent="0.2"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2"/>
    </row>
    <row r="23" spans="7:26" x14ac:dyDescent="0.2"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2"/>
    </row>
    <row r="24" spans="7:26" x14ac:dyDescent="0.2"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2"/>
    </row>
    <row r="25" spans="7:26" x14ac:dyDescent="0.2">
      <c r="G25" s="40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2"/>
    </row>
    <row r="26" spans="7:26" x14ac:dyDescent="0.2">
      <c r="G26" s="40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2"/>
    </row>
    <row r="27" spans="7:26" x14ac:dyDescent="0.2">
      <c r="G27" s="40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2"/>
    </row>
    <row r="28" spans="7:26" x14ac:dyDescent="0.2">
      <c r="G28" s="40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2"/>
    </row>
    <row r="29" spans="7:26" x14ac:dyDescent="0.2">
      <c r="G29" s="40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2"/>
    </row>
    <row r="30" spans="7:26" x14ac:dyDescent="0.2">
      <c r="G30" s="40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2"/>
    </row>
    <row r="31" spans="7:26" x14ac:dyDescent="0.2"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2"/>
    </row>
    <row r="32" spans="7:26" x14ac:dyDescent="0.2">
      <c r="G32" s="40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2"/>
    </row>
    <row r="33" spans="7:26" x14ac:dyDescent="0.2">
      <c r="G33" s="40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2"/>
    </row>
    <row r="34" spans="7:26" ht="17" thickBot="1" x14ac:dyDescent="0.25">
      <c r="G34" s="43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5"/>
    </row>
  </sheetData>
  <mergeCells count="61">
    <mergeCell ref="I11:J11"/>
    <mergeCell ref="K11:L11"/>
    <mergeCell ref="M11:N11"/>
    <mergeCell ref="K9:L9"/>
    <mergeCell ref="M9:N9"/>
    <mergeCell ref="O9:Q9"/>
    <mergeCell ref="A14:B15"/>
    <mergeCell ref="S11:V11"/>
    <mergeCell ref="A11:E11"/>
    <mergeCell ref="G14:Z34"/>
    <mergeCell ref="W11:Z11"/>
    <mergeCell ref="G12:H12"/>
    <mergeCell ref="I12:J12"/>
    <mergeCell ref="K12:L12"/>
    <mergeCell ref="M12:N12"/>
    <mergeCell ref="O12:Q12"/>
    <mergeCell ref="S12:V12"/>
    <mergeCell ref="W12:Z12"/>
    <mergeCell ref="G11:H11"/>
    <mergeCell ref="G8:J8"/>
    <mergeCell ref="K8:Q8"/>
    <mergeCell ref="S8:V8"/>
    <mergeCell ref="W8:Z8"/>
    <mergeCell ref="O11:Q11"/>
    <mergeCell ref="S9:V9"/>
    <mergeCell ref="W9:Z9"/>
    <mergeCell ref="G10:H10"/>
    <mergeCell ref="I10:J10"/>
    <mergeCell ref="K10:L10"/>
    <mergeCell ref="M10:N10"/>
    <mergeCell ref="O10:Q10"/>
    <mergeCell ref="S10:V10"/>
    <mergeCell ref="W10:Z10"/>
    <mergeCell ref="G9:H9"/>
    <mergeCell ref="I9:J9"/>
    <mergeCell ref="A5:B5"/>
    <mergeCell ref="P5:T6"/>
    <mergeCell ref="U5:Z6"/>
    <mergeCell ref="A6:B6"/>
    <mergeCell ref="A7:B7"/>
    <mergeCell ref="P2:R2"/>
    <mergeCell ref="S2:U2"/>
    <mergeCell ref="G4:I6"/>
    <mergeCell ref="J4:O6"/>
    <mergeCell ref="P4:T4"/>
    <mergeCell ref="U4:Z4"/>
    <mergeCell ref="V2:Z2"/>
    <mergeCell ref="G3:I3"/>
    <mergeCell ref="J3:L3"/>
    <mergeCell ref="M3:O3"/>
    <mergeCell ref="P3:R3"/>
    <mergeCell ref="S3:U3"/>
    <mergeCell ref="V3:Z3"/>
    <mergeCell ref="G2:I2"/>
    <mergeCell ref="J2:L2"/>
    <mergeCell ref="M2:O2"/>
    <mergeCell ref="A1:B1"/>
    <mergeCell ref="C1:E1"/>
    <mergeCell ref="G1:L1"/>
    <mergeCell ref="M1:R1"/>
    <mergeCell ref="S1:Z1"/>
  </mergeCells>
  <pageMargins left="0.25" right="0.25" top="0.5" bottom="0.5" header="0.3" footer="0.3"/>
  <pageSetup paperSize="9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1C60E-CAC6-ED40-AAA1-52E36E05951D}">
  <dimension ref="A1:B6"/>
  <sheetViews>
    <sheetView workbookViewId="0">
      <selection activeCell="O11" sqref="O11"/>
    </sheetView>
  </sheetViews>
  <sheetFormatPr baseColWidth="10" defaultRowHeight="16" x14ac:dyDescent="0.2"/>
  <sheetData>
    <row r="1" spans="1:2" x14ac:dyDescent="0.2">
      <c r="A1" t="s">
        <v>5</v>
      </c>
      <c r="B1" t="s">
        <v>4</v>
      </c>
    </row>
    <row r="2" spans="1:2" x14ac:dyDescent="0.2">
      <c r="A2">
        <v>0.88900000000000001</v>
      </c>
      <c r="B2">
        <v>0</v>
      </c>
    </row>
    <row r="3" spans="1:2" x14ac:dyDescent="0.2">
      <c r="A3">
        <v>0.88900000000000001</v>
      </c>
      <c r="B3">
        <v>907</v>
      </c>
    </row>
    <row r="4" spans="1:2" x14ac:dyDescent="0.2">
      <c r="A4">
        <v>0.89800000000000002</v>
      </c>
      <c r="B4">
        <v>1163</v>
      </c>
    </row>
    <row r="5" spans="1:2" x14ac:dyDescent="0.2">
      <c r="A5">
        <v>1.2010000000000001</v>
      </c>
      <c r="B5">
        <v>1163</v>
      </c>
    </row>
    <row r="6" spans="1:2" x14ac:dyDescent="0.2">
      <c r="A6">
        <v>1.2010000000000001</v>
      </c>
      <c r="B6">
        <v>0</v>
      </c>
    </row>
  </sheetData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Avec formules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El-Derjani</dc:creator>
  <cp:lastModifiedBy>Ralph El-Derjani</cp:lastModifiedBy>
  <cp:lastPrinted>2022-09-16T21:37:24Z</cp:lastPrinted>
  <dcterms:created xsi:type="dcterms:W3CDTF">2022-06-25T01:24:18Z</dcterms:created>
  <dcterms:modified xsi:type="dcterms:W3CDTF">2022-09-16T21:50:29Z</dcterms:modified>
</cp:coreProperties>
</file>